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ain\Dropbox\Private\Rocket\"/>
    </mc:Choice>
  </mc:AlternateContent>
  <bookViews>
    <workbookView xWindow="0" yWindow="0" windowWidth="57600" windowHeight="286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10" i="1" s="1"/>
  <c r="J11" i="1" s="1"/>
  <c r="J15" i="1" s="1"/>
  <c r="J16" i="1" s="1"/>
  <c r="I9" i="1"/>
  <c r="I10" i="1" s="1"/>
  <c r="I11" i="1" s="1"/>
  <c r="I15" i="1" s="1"/>
  <c r="I16" i="1" s="1"/>
  <c r="H9" i="1"/>
  <c r="H10" i="1" s="1"/>
  <c r="H11" i="1" s="1"/>
  <c r="H15" i="1" s="1"/>
  <c r="H16" i="1" s="1"/>
  <c r="G9" i="1"/>
  <c r="G10" i="1" s="1"/>
  <c r="G11" i="1" s="1"/>
  <c r="G15" i="1" s="1"/>
  <c r="G16" i="1" s="1"/>
  <c r="F9" i="1"/>
  <c r="F10" i="1" s="1"/>
  <c r="F11" i="1" s="1"/>
  <c r="F15" i="1" s="1"/>
  <c r="F16" i="1" s="1"/>
  <c r="E9" i="1"/>
  <c r="E10" i="1" s="1"/>
  <c r="E11" i="1" s="1"/>
  <c r="E15" i="1" s="1"/>
  <c r="E16" i="1" s="1"/>
  <c r="D9" i="1"/>
  <c r="D10" i="1" s="1"/>
  <c r="D11" i="1" s="1"/>
  <c r="D15" i="1" s="1"/>
  <c r="D16" i="1" s="1"/>
  <c r="C9" i="1"/>
  <c r="C10" i="1" s="1"/>
  <c r="C11" i="1" s="1"/>
  <c r="C15" i="1" s="1"/>
  <c r="C16" i="1" s="1"/>
  <c r="J20" i="1" l="1"/>
  <c r="J21" i="1" s="1"/>
  <c r="J22" i="1" s="1"/>
  <c r="H20" i="1"/>
  <c r="H21" i="1" s="1"/>
  <c r="H22" i="1" s="1"/>
  <c r="I20" i="1"/>
  <c r="I21" i="1" s="1"/>
  <c r="I22" i="1" s="1"/>
  <c r="D20" i="1"/>
  <c r="D21" i="1" s="1"/>
  <c r="D22" i="1" s="1"/>
  <c r="E20" i="1"/>
  <c r="E21" i="1" s="1"/>
  <c r="E22" i="1" s="1"/>
  <c r="F20" i="1"/>
  <c r="F21" i="1" s="1"/>
  <c r="F22" i="1" s="1"/>
  <c r="G20" i="1"/>
  <c r="G21" i="1" s="1"/>
  <c r="G22" i="1" s="1"/>
  <c r="C20" i="1"/>
  <c r="C21" i="1" s="1"/>
  <c r="C22" i="1" s="1"/>
</calcChain>
</file>

<file path=xl/sharedStrings.xml><?xml version="1.0" encoding="utf-8"?>
<sst xmlns="http://schemas.openxmlformats.org/spreadsheetml/2006/main" count="34" uniqueCount="23">
  <si>
    <t>gamma</t>
  </si>
  <si>
    <t>mass flow</t>
  </si>
  <si>
    <t>kg/s</t>
  </si>
  <si>
    <t>Initial pressure</t>
  </si>
  <si>
    <t>Initial temperature</t>
  </si>
  <si>
    <t>K</t>
  </si>
  <si>
    <t>Compressor</t>
  </si>
  <si>
    <t>Pressure</t>
  </si>
  <si>
    <t>Mpa</t>
  </si>
  <si>
    <t>MPa</t>
  </si>
  <si>
    <t>Temperature</t>
  </si>
  <si>
    <t>gas constant</t>
  </si>
  <si>
    <t>J/kg/K</t>
  </si>
  <si>
    <t>Specific power</t>
  </si>
  <si>
    <t>J/kg</t>
  </si>
  <si>
    <t>Ideal power</t>
  </si>
  <si>
    <t>megawatts</t>
  </si>
  <si>
    <t>Preburner power</t>
  </si>
  <si>
    <t>Output power</t>
  </si>
  <si>
    <t>Output temperature</t>
  </si>
  <si>
    <t>Turbine</t>
  </si>
  <si>
    <t>Preburner</t>
  </si>
  <si>
    <t>Output pressure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</si>
</sst>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5" fontId="0" fillId="0" borderId="0" xfId="0" applyNumberFormat="1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Sheet1!$A$14</c:f>
              <c:strCache>
                <c:ptCount val="1"/>
                <c:pt idx="0">
                  <c:v>Preburner power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Sheet1!$C$8:$J$8</c:f>
              <c:numCache>
                <c:formatCode>General</c:formatCode>
                <c:ptCount val="8"/>
                <c:pt idx="0">
                  <c:v>45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65</c:v>
                </c:pt>
                <c:pt idx="5">
                  <c:v>70</c:v>
                </c:pt>
                <c:pt idx="6">
                  <c:v>75</c:v>
                </c:pt>
                <c:pt idx="7">
                  <c:v>80</c:v>
                </c:pt>
              </c:numCache>
            </c:numRef>
          </c:xVal>
          <c:yVal>
            <c:numRef>
              <c:f>Sheet1!$C$14:$J$14</c:f>
              <c:numCache>
                <c:formatCode>General</c:formatCode>
                <c:ptCount val="8"/>
                <c:pt idx="0">
                  <c:v>122</c:v>
                </c:pt>
                <c:pt idx="1">
                  <c:v>106</c:v>
                </c:pt>
                <c:pt idx="2">
                  <c:v>95.5</c:v>
                </c:pt>
                <c:pt idx="3">
                  <c:v>87.5</c:v>
                </c:pt>
                <c:pt idx="4">
                  <c:v>81.5</c:v>
                </c:pt>
                <c:pt idx="5">
                  <c:v>77</c:v>
                </c:pt>
                <c:pt idx="6">
                  <c:v>73.3</c:v>
                </c:pt>
                <c:pt idx="7">
                  <c:v>70</c:v>
                </c:pt>
              </c:numCache>
            </c:numRef>
          </c:yVal>
          <c:smooth val="1"/>
        </c:ser>
        <c:ser>
          <c:idx val="1"/>
          <c:order val="2"/>
          <c:tx>
            <c:v>Turbine power</c:v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Sheet1!$C$8:$J$8</c:f>
              <c:numCache>
                <c:formatCode>General</c:formatCode>
                <c:ptCount val="8"/>
                <c:pt idx="0">
                  <c:v>45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65</c:v>
                </c:pt>
                <c:pt idx="5">
                  <c:v>70</c:v>
                </c:pt>
                <c:pt idx="6">
                  <c:v>75</c:v>
                </c:pt>
                <c:pt idx="7">
                  <c:v>80</c:v>
                </c:pt>
              </c:numCache>
            </c:numRef>
          </c:xVal>
          <c:yVal>
            <c:numRef>
              <c:f>Sheet1!$C$11:$J$11</c:f>
              <c:numCache>
                <c:formatCode>0.0</c:formatCode>
                <c:ptCount val="8"/>
                <c:pt idx="0">
                  <c:v>22.339570540681162</c:v>
                </c:pt>
                <c:pt idx="1">
                  <c:v>23.236606340117852</c:v>
                </c:pt>
                <c:pt idx="2">
                  <c:v>24.071667381524307</c:v>
                </c:pt>
                <c:pt idx="3">
                  <c:v>24.854131348377333</c:v>
                </c:pt>
                <c:pt idx="4">
                  <c:v>25.591309980543326</c:v>
                </c:pt>
                <c:pt idx="5">
                  <c:v>26.289025482280231</c:v>
                </c:pt>
                <c:pt idx="6">
                  <c:v>26.951996974797851</c:v>
                </c:pt>
                <c:pt idx="7">
                  <c:v>27.584107946377401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3160320"/>
        <c:axId val="822158136"/>
      </c:scatterChart>
      <c:scatterChart>
        <c:scatterStyle val="smoothMarker"/>
        <c:varyColors val="0"/>
        <c:ser>
          <c:idx val="2"/>
          <c:order val="1"/>
          <c:tx>
            <c:v>Turbine inlet temperature</c:v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rgbClr val="FF0000"/>
                </a:solidFill>
              </a:ln>
              <a:effectLst/>
            </c:spPr>
          </c:marker>
          <c:xVal>
            <c:numRef>
              <c:f>Sheet1!$C$8:$J$8</c:f>
              <c:numCache>
                <c:formatCode>General</c:formatCode>
                <c:ptCount val="8"/>
                <c:pt idx="0">
                  <c:v>45</c:v>
                </c:pt>
                <c:pt idx="1">
                  <c:v>50</c:v>
                </c:pt>
                <c:pt idx="2">
                  <c:v>55</c:v>
                </c:pt>
                <c:pt idx="3">
                  <c:v>60</c:v>
                </c:pt>
                <c:pt idx="4">
                  <c:v>65</c:v>
                </c:pt>
                <c:pt idx="5">
                  <c:v>70</c:v>
                </c:pt>
                <c:pt idx="6">
                  <c:v>75</c:v>
                </c:pt>
                <c:pt idx="7">
                  <c:v>80</c:v>
                </c:pt>
              </c:numCache>
            </c:numRef>
          </c:xVal>
          <c:yVal>
            <c:numRef>
              <c:f>Sheet1!$C$16:$J$16</c:f>
              <c:numCache>
                <c:formatCode>0</c:formatCode>
                <c:ptCount val="8"/>
                <c:pt idx="0">
                  <c:v>1358.3852402984537</c:v>
                </c:pt>
                <c:pt idx="1">
                  <c:v>1216.2506643263093</c:v>
                </c:pt>
                <c:pt idx="2">
                  <c:v>1125.2935527001616</c:v>
                </c:pt>
                <c:pt idx="3">
                  <c:v>1057.3690439738048</c:v>
                </c:pt>
                <c:pt idx="4">
                  <c:v>1007.8404300142796</c:v>
                </c:pt>
                <c:pt idx="5">
                  <c:v>972.0569846118251</c:v>
                </c:pt>
                <c:pt idx="6">
                  <c:v>943.4753927207297</c:v>
                </c:pt>
                <c:pt idx="7">
                  <c:v>918.3677866402536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2686136"/>
        <c:axId val="812684960"/>
      </c:scatterChart>
      <c:valAx>
        <c:axId val="813160320"/>
        <c:scaling>
          <c:orientation val="minMax"/>
          <c:min val="4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Preburner</a:t>
                </a:r>
                <a:r>
                  <a:rPr lang="en-US" baseline="0"/>
                  <a:t> pressure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158136"/>
        <c:crosses val="autoZero"/>
        <c:crossBetween val="midCat"/>
      </c:valAx>
      <c:valAx>
        <c:axId val="822158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Megawatts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3160320"/>
        <c:crosses val="autoZero"/>
        <c:crossBetween val="midCat"/>
      </c:valAx>
      <c:valAx>
        <c:axId val="812684960"/>
        <c:scaling>
          <c:orientation val="minMax"/>
          <c:max val="2000"/>
        </c:scaling>
        <c:delete val="0"/>
        <c:axPos val="r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rgbClr val="FF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12686136"/>
        <c:crosses val="max"/>
        <c:crossBetween val="midCat"/>
      </c:valAx>
      <c:valAx>
        <c:axId val="8126861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12684960"/>
        <c:crossBetween val="midCat"/>
      </c:valAx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40059689413823268"/>
          <c:y val="5.5555555555555552E-2"/>
          <c:w val="0.58273643919510065"/>
          <c:h val="0.2465310586176728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1162050</xdr:colOff>
      <xdr:row>23</xdr:row>
      <xdr:rowOff>52387</xdr:rowOff>
    </xdr:from>
    <xdr:to>
      <xdr:col>7</xdr:col>
      <xdr:colOff>514350</xdr:colOff>
      <xdr:row>37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2"/>
  <sheetViews>
    <sheetView tabSelected="1" workbookViewId="0">
      <selection activeCell="A24" sqref="A24"/>
    </sheetView>
  </sheetViews>
  <sheetFormatPr defaultRowHeight="15" x14ac:dyDescent="0.25"/>
  <cols>
    <col min="1" max="1" width="21.28515625" customWidth="1"/>
    <col min="2" max="2" width="11.28515625" customWidth="1"/>
  </cols>
  <sheetData>
    <row r="2" spans="1:10" x14ac:dyDescent="0.25">
      <c r="A2" t="s">
        <v>0</v>
      </c>
      <c r="C2">
        <v>1.4</v>
      </c>
      <c r="D2">
        <v>1.4</v>
      </c>
      <c r="E2">
        <v>1.4</v>
      </c>
      <c r="F2">
        <v>1.4</v>
      </c>
      <c r="G2">
        <v>1.4</v>
      </c>
      <c r="H2">
        <v>1.4</v>
      </c>
      <c r="I2">
        <v>1.4</v>
      </c>
      <c r="J2">
        <v>1.4</v>
      </c>
    </row>
    <row r="3" spans="1:10" x14ac:dyDescent="0.25">
      <c r="A3" t="s">
        <v>11</v>
      </c>
      <c r="B3" t="s">
        <v>12</v>
      </c>
      <c r="C3">
        <v>259.8</v>
      </c>
      <c r="D3">
        <v>259.8</v>
      </c>
      <c r="E3">
        <v>259.8</v>
      </c>
      <c r="F3">
        <v>259.8</v>
      </c>
      <c r="G3">
        <v>259.8</v>
      </c>
      <c r="H3">
        <v>259.8</v>
      </c>
      <c r="I3">
        <v>259.8</v>
      </c>
      <c r="J3">
        <v>259.8</v>
      </c>
    </row>
    <row r="4" spans="1:10" x14ac:dyDescent="0.25">
      <c r="A4" t="s">
        <v>1</v>
      </c>
      <c r="B4" t="s">
        <v>2</v>
      </c>
      <c r="C4">
        <v>409</v>
      </c>
      <c r="D4">
        <v>409</v>
      </c>
      <c r="E4">
        <v>409</v>
      </c>
      <c r="F4">
        <v>409</v>
      </c>
      <c r="G4">
        <v>409</v>
      </c>
      <c r="H4">
        <v>409</v>
      </c>
      <c r="I4">
        <v>409</v>
      </c>
      <c r="J4">
        <v>409</v>
      </c>
    </row>
    <row r="5" spans="1:10" x14ac:dyDescent="0.25">
      <c r="A5" t="s">
        <v>3</v>
      </c>
      <c r="B5" t="s">
        <v>8</v>
      </c>
      <c r="C5">
        <v>0.3</v>
      </c>
      <c r="D5">
        <v>0.3</v>
      </c>
      <c r="E5">
        <v>0.3</v>
      </c>
      <c r="F5">
        <v>0.3</v>
      </c>
      <c r="G5">
        <v>0.3</v>
      </c>
      <c r="H5">
        <v>0.3</v>
      </c>
      <c r="I5">
        <v>0.3</v>
      </c>
      <c r="J5">
        <v>0.3</v>
      </c>
    </row>
    <row r="6" spans="1:10" x14ac:dyDescent="0.25">
      <c r="A6" t="s">
        <v>4</v>
      </c>
      <c r="B6" t="s">
        <v>5</v>
      </c>
      <c r="C6">
        <v>66</v>
      </c>
      <c r="D6">
        <v>66</v>
      </c>
      <c r="E6">
        <v>66</v>
      </c>
      <c r="F6">
        <v>66</v>
      </c>
      <c r="G6">
        <v>66</v>
      </c>
      <c r="H6">
        <v>66</v>
      </c>
      <c r="I6">
        <v>66</v>
      </c>
      <c r="J6">
        <v>66</v>
      </c>
    </row>
    <row r="7" spans="1:10" x14ac:dyDescent="0.25">
      <c r="A7" t="s">
        <v>6</v>
      </c>
    </row>
    <row r="8" spans="1:10" x14ac:dyDescent="0.25">
      <c r="A8" t="s">
        <v>7</v>
      </c>
      <c r="B8" t="s">
        <v>9</v>
      </c>
      <c r="C8">
        <v>45</v>
      </c>
      <c r="D8">
        <v>50</v>
      </c>
      <c r="E8">
        <v>55</v>
      </c>
      <c r="F8">
        <v>60</v>
      </c>
      <c r="G8">
        <v>65</v>
      </c>
      <c r="H8">
        <v>70</v>
      </c>
      <c r="I8">
        <v>75</v>
      </c>
      <c r="J8">
        <v>80</v>
      </c>
    </row>
    <row r="9" spans="1:10" x14ac:dyDescent="0.25">
      <c r="A9" t="s">
        <v>10</v>
      </c>
      <c r="B9" t="s">
        <v>5</v>
      </c>
      <c r="C9" s="2">
        <f>C6*(C8/C5)^(1-1/C2)</f>
        <v>276.23855608961151</v>
      </c>
      <c r="D9" s="2">
        <f t="shared" ref="D9:J9" si="0">D6*(D8/D5)^(1-1/D2)</f>
        <v>284.68059443993832</v>
      </c>
      <c r="E9" s="2">
        <f t="shared" si="0"/>
        <v>292.53938596291209</v>
      </c>
      <c r="F9" s="2">
        <f t="shared" si="0"/>
        <v>299.90318439779077</v>
      </c>
      <c r="G9" s="2">
        <f t="shared" si="0"/>
        <v>306.84080080919239</v>
      </c>
      <c r="H9" s="2">
        <f t="shared" si="0"/>
        <v>313.40702818493281</v>
      </c>
      <c r="I9" s="2">
        <f t="shared" si="0"/>
        <v>319.64627835590903</v>
      </c>
      <c r="J9" s="2">
        <f t="shared" si="0"/>
        <v>325.59509897944253</v>
      </c>
    </row>
    <row r="10" spans="1:10" x14ac:dyDescent="0.25">
      <c r="A10" t="s">
        <v>13</v>
      </c>
      <c r="B10" t="s">
        <v>14</v>
      </c>
      <c r="C10" s="2">
        <f>C3*(C9-C6)</f>
        <v>54619.976872081075</v>
      </c>
      <c r="D10" s="2">
        <f t="shared" ref="D10:J10" si="1">D3*(D9-D6)</f>
        <v>56813.218435495975</v>
      </c>
      <c r="E10" s="2">
        <f t="shared" si="1"/>
        <v>58854.932473164561</v>
      </c>
      <c r="F10" s="2">
        <f t="shared" si="1"/>
        <v>60768.047306546046</v>
      </c>
      <c r="G10" s="2">
        <f t="shared" si="1"/>
        <v>62570.440050228186</v>
      </c>
      <c r="H10" s="2">
        <f t="shared" si="1"/>
        <v>64276.345922445551</v>
      </c>
      <c r="I10" s="2">
        <f t="shared" si="1"/>
        <v>65897.303116865165</v>
      </c>
      <c r="J10" s="2">
        <f t="shared" si="1"/>
        <v>67442.806714859165</v>
      </c>
    </row>
    <row r="11" spans="1:10" x14ac:dyDescent="0.25">
      <c r="A11" t="s">
        <v>15</v>
      </c>
      <c r="B11" t="s">
        <v>16</v>
      </c>
      <c r="C11" s="1">
        <f>C4*C10/1000000</f>
        <v>22.339570540681162</v>
      </c>
      <c r="D11" s="1">
        <f t="shared" ref="D11:J11" si="2">D4*D10/1000000</f>
        <v>23.236606340117852</v>
      </c>
      <c r="E11" s="1">
        <f t="shared" si="2"/>
        <v>24.071667381524307</v>
      </c>
      <c r="F11" s="1">
        <f t="shared" si="2"/>
        <v>24.854131348377333</v>
      </c>
      <c r="G11" s="1">
        <f t="shared" si="2"/>
        <v>25.591309980543326</v>
      </c>
      <c r="H11" s="1">
        <f t="shared" si="2"/>
        <v>26.289025482280231</v>
      </c>
      <c r="I11" s="1">
        <f t="shared" si="2"/>
        <v>26.951996974797851</v>
      </c>
      <c r="J11" s="1">
        <f t="shared" si="2"/>
        <v>27.584107946377401</v>
      </c>
    </row>
    <row r="12" spans="1:10" x14ac:dyDescent="0.25">
      <c r="C12" s="1"/>
      <c r="D12" s="1"/>
      <c r="E12" s="1"/>
      <c r="F12" s="1"/>
      <c r="G12" s="1"/>
      <c r="H12" s="1"/>
      <c r="I12" s="1"/>
      <c r="J12" s="1"/>
    </row>
    <row r="13" spans="1:10" x14ac:dyDescent="0.25">
      <c r="A13" t="s">
        <v>21</v>
      </c>
      <c r="C13" s="1"/>
      <c r="D13" s="1"/>
      <c r="E13" s="1"/>
      <c r="F13" s="1"/>
      <c r="G13" s="1"/>
      <c r="H13" s="1"/>
      <c r="I13" s="1"/>
      <c r="J13" s="1"/>
    </row>
    <row r="14" spans="1:10" x14ac:dyDescent="0.25">
      <c r="A14" t="s">
        <v>17</v>
      </c>
      <c r="B14" t="s">
        <v>16</v>
      </c>
      <c r="C14">
        <v>122</v>
      </c>
      <c r="D14">
        <v>106</v>
      </c>
      <c r="E14">
        <v>95.5</v>
      </c>
      <c r="F14">
        <v>87.5</v>
      </c>
      <c r="G14">
        <v>81.5</v>
      </c>
      <c r="H14">
        <v>77</v>
      </c>
      <c r="I14">
        <v>73.3</v>
      </c>
      <c r="J14">
        <v>70</v>
      </c>
    </row>
    <row r="15" spans="1:10" x14ac:dyDescent="0.25">
      <c r="A15" t="s">
        <v>18</v>
      </c>
      <c r="B15" t="s">
        <v>16</v>
      </c>
      <c r="C15" s="1">
        <f>C11+C14</f>
        <v>144.33957054068117</v>
      </c>
      <c r="D15" s="1">
        <f t="shared" ref="D15:J15" si="3">D11+D14</f>
        <v>129.23660634011785</v>
      </c>
      <c r="E15" s="1">
        <f t="shared" si="3"/>
        <v>119.57166738152431</v>
      </c>
      <c r="F15" s="1">
        <f t="shared" si="3"/>
        <v>112.35413134837734</v>
      </c>
      <c r="G15" s="1">
        <f t="shared" si="3"/>
        <v>107.09130998054333</v>
      </c>
      <c r="H15" s="1">
        <f t="shared" si="3"/>
        <v>103.28902548228024</v>
      </c>
      <c r="I15" s="1">
        <f t="shared" si="3"/>
        <v>100.25199697479785</v>
      </c>
      <c r="J15" s="1">
        <f t="shared" si="3"/>
        <v>97.584107946377401</v>
      </c>
    </row>
    <row r="16" spans="1:10" x14ac:dyDescent="0.25">
      <c r="A16" t="s">
        <v>19</v>
      </c>
      <c r="B16" t="s">
        <v>5</v>
      </c>
      <c r="C16" s="2">
        <f>C15*1000000/C4/C3</f>
        <v>1358.3852402984537</v>
      </c>
      <c r="D16" s="2">
        <f t="shared" ref="D16:J16" si="4">D15*1000000/D4/D3</f>
        <v>1216.2506643263093</v>
      </c>
      <c r="E16" s="2">
        <f t="shared" si="4"/>
        <v>1125.2935527001616</v>
      </c>
      <c r="F16" s="2">
        <f t="shared" si="4"/>
        <v>1057.3690439738048</v>
      </c>
      <c r="G16" s="2">
        <f t="shared" si="4"/>
        <v>1007.8404300142796</v>
      </c>
      <c r="H16" s="2">
        <f t="shared" si="4"/>
        <v>972.0569846118251</v>
      </c>
      <c r="I16" s="2">
        <f t="shared" si="4"/>
        <v>943.4753927207297</v>
      </c>
      <c r="J16" s="2">
        <f t="shared" si="4"/>
        <v>918.3677866402536</v>
      </c>
    </row>
    <row r="18" spans="1:10" x14ac:dyDescent="0.25">
      <c r="A18" t="s">
        <v>20</v>
      </c>
    </row>
    <row r="19" spans="1:10" x14ac:dyDescent="0.25">
      <c r="A19" t="s">
        <v>22</v>
      </c>
      <c r="B19" t="s">
        <v>8</v>
      </c>
      <c r="C19">
        <v>25</v>
      </c>
      <c r="D19">
        <v>25</v>
      </c>
      <c r="E19">
        <v>25</v>
      </c>
      <c r="F19">
        <v>25</v>
      </c>
      <c r="G19">
        <v>25</v>
      </c>
      <c r="H19">
        <v>25</v>
      </c>
      <c r="I19">
        <v>25</v>
      </c>
      <c r="J19">
        <v>25</v>
      </c>
    </row>
    <row r="20" spans="1:10" x14ac:dyDescent="0.25">
      <c r="A20" t="s">
        <v>19</v>
      </c>
      <c r="B20" t="s">
        <v>5</v>
      </c>
      <c r="C20" s="2">
        <f>C16*(C19/C8)^(1-1/C2)</f>
        <v>1148.3861671822185</v>
      </c>
      <c r="D20" s="2">
        <f t="shared" ref="D20:J20" si="5">D16*(D19/D8)^(1-1/D2)</f>
        <v>997.73342171464913</v>
      </c>
      <c r="E20" s="2">
        <f t="shared" si="5"/>
        <v>898.31940040506981</v>
      </c>
      <c r="F20" s="2">
        <f t="shared" si="5"/>
        <v>823.36956232373302</v>
      </c>
      <c r="G20" s="2">
        <f t="shared" si="5"/>
        <v>767.05757407633075</v>
      </c>
      <c r="H20" s="2">
        <f t="shared" si="5"/>
        <v>724.3230195954942</v>
      </c>
      <c r="I20" s="2">
        <f t="shared" si="5"/>
        <v>689.30308007225017</v>
      </c>
      <c r="J20" s="2">
        <f t="shared" si="5"/>
        <v>658.7006264104939</v>
      </c>
    </row>
    <row r="21" spans="1:10" x14ac:dyDescent="0.25">
      <c r="A21" t="s">
        <v>13</v>
      </c>
      <c r="B21" t="s">
        <v>14</v>
      </c>
      <c r="C21" s="2">
        <f>C3*(C16-C20)</f>
        <v>54557.759195597908</v>
      </c>
      <c r="D21" s="2">
        <f t="shared" ref="D21:J21" si="6">D3*(D16-D20)</f>
        <v>56770.779630509322</v>
      </c>
      <c r="E21" s="2">
        <f t="shared" si="6"/>
        <v>58967.884766264855</v>
      </c>
      <c r="F21" s="2">
        <f t="shared" si="6"/>
        <v>60793.065332688639</v>
      </c>
      <c r="G21" s="2">
        <f t="shared" si="6"/>
        <v>62555.385972679112</v>
      </c>
      <c r="H21" s="2">
        <f t="shared" si="6"/>
        <v>64361.28411124277</v>
      </c>
      <c r="I21" s="2">
        <f t="shared" si="6"/>
        <v>66033.96682607499</v>
      </c>
      <c r="J21" s="2">
        <f t="shared" si="6"/>
        <v>67461.528227691568</v>
      </c>
    </row>
    <row r="22" spans="1:10" x14ac:dyDescent="0.25">
      <c r="A22" t="s">
        <v>15</v>
      </c>
      <c r="B22" t="s">
        <v>16</v>
      </c>
      <c r="C22" s="1">
        <f>C21*C4/1000000</f>
        <v>22.314123510999547</v>
      </c>
      <c r="D22" s="1">
        <f t="shared" ref="D22:J22" si="7">D21*D4/1000000</f>
        <v>23.219248868878314</v>
      </c>
      <c r="E22" s="1">
        <f t="shared" si="7"/>
        <v>24.117864869402325</v>
      </c>
      <c r="F22" s="1">
        <f t="shared" si="7"/>
        <v>24.864363721069651</v>
      </c>
      <c r="G22" s="1">
        <f t="shared" si="7"/>
        <v>25.585152862825758</v>
      </c>
      <c r="H22" s="1">
        <f t="shared" si="7"/>
        <v>26.323765201498293</v>
      </c>
      <c r="I22" s="1">
        <f t="shared" si="7"/>
        <v>27.007892431864672</v>
      </c>
      <c r="J22" s="1">
        <f t="shared" si="7"/>
        <v>27.59176504512585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iain</dc:creator>
  <cp:lastModifiedBy>iain</cp:lastModifiedBy>
  <dcterms:created xsi:type="dcterms:W3CDTF">2017-11-11T01:35:24Z</dcterms:created>
  <dcterms:modified xsi:type="dcterms:W3CDTF">2017-11-11T02:08:01Z</dcterms:modified>
</cp:coreProperties>
</file>