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3240" yWindow="120" windowWidth="11340" windowHeight="27220" tabRatio="500"/>
  </bookViews>
  <sheets>
    <sheet name="Sheet1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10" i="1"/>
  <c r="D11" i="1"/>
  <c r="D12" i="1"/>
  <c r="D13" i="1"/>
  <c r="D16" i="1"/>
  <c r="C17" i="1"/>
  <c r="C18" i="1"/>
  <c r="C19" i="1"/>
  <c r="C20" i="1"/>
  <c r="C21" i="1"/>
  <c r="C22" i="1"/>
  <c r="G16" i="1"/>
  <c r="D15" i="1"/>
  <c r="G15" i="1"/>
  <c r="D14" i="1"/>
</calcChain>
</file>

<file path=xl/sharedStrings.xml><?xml version="1.0" encoding="utf-8"?>
<sst xmlns="http://schemas.openxmlformats.org/spreadsheetml/2006/main" count="31" uniqueCount="26">
  <si>
    <t>Body radius</t>
  </si>
  <si>
    <t>km</t>
  </si>
  <si>
    <t>degrees</t>
  </si>
  <si>
    <t>a</t>
  </si>
  <si>
    <t>radians</t>
  </si>
  <si>
    <t>e</t>
  </si>
  <si>
    <t>apoapsis</t>
  </si>
  <si>
    <t>Body mass</t>
  </si>
  <si>
    <t>kg</t>
  </si>
  <si>
    <t>Gm</t>
  </si>
  <si>
    <t xml:space="preserve"> </t>
  </si>
  <si>
    <t>b</t>
  </si>
  <si>
    <t>Pheta/2</t>
  </si>
  <si>
    <t>periapsis</t>
  </si>
  <si>
    <t>Altitude</t>
  </si>
  <si>
    <t>Apoapsis v</t>
  </si>
  <si>
    <t>Angmom</t>
  </si>
  <si>
    <t>Surface v</t>
  </si>
  <si>
    <t>angle</t>
  </si>
  <si>
    <t>rads</t>
  </si>
  <si>
    <t>Flight path</t>
  </si>
  <si>
    <t>Angle between departure</t>
  </si>
  <si>
    <t>and destination</t>
  </si>
  <si>
    <t>surface v*r</t>
  </si>
  <si>
    <t>Body Name</t>
  </si>
  <si>
    <t>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</si>
</sst>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11" fontId="0" fillId="0" borderId="0" xfId="0" applyNumberFormat="1"/>
    <xf numFmtId="11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ont="1" applyFill="1" applyAlignment="1" applyProtection="1">
      <alignment horizontal="right"/>
      <protection locked="0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0"/>
  <sheetViews>
    <sheetView tabSelected="1" showRuler="0" workbookViewId="0">
      <selection activeCell="F16" sqref="F16"/>
    </sheetView>
  </sheetViews>
  <sheetFormatPr baseColWidth="10" defaultRowHeight="15" x14ac:dyDescent="0"/>
  <sheetData>
    <row r="4" spans="2:9">
      <c r="C4" t="s">
        <v>24</v>
      </c>
      <c r="D4" s="12" t="s">
        <v>25</v>
      </c>
    </row>
    <row r="5" spans="2:9">
      <c r="C5" t="s">
        <v>7</v>
      </c>
      <c r="D5" s="2">
        <v>7.3500000000000001E+22</v>
      </c>
      <c r="E5" t="s">
        <v>8</v>
      </c>
      <c r="I5" t="s">
        <v>10</v>
      </c>
    </row>
    <row r="6" spans="2:9">
      <c r="C6" t="s">
        <v>9</v>
      </c>
      <c r="D6" s="1">
        <f>6.672E-20*D5</f>
        <v>4903.92</v>
      </c>
    </row>
    <row r="7" spans="2:9">
      <c r="C7" t="s">
        <v>0</v>
      </c>
      <c r="D7" s="3">
        <v>1738</v>
      </c>
      <c r="E7" t="s">
        <v>1</v>
      </c>
    </row>
    <row r="8" spans="2:9">
      <c r="B8" t="s">
        <v>21</v>
      </c>
    </row>
    <row r="9" spans="2:9">
      <c r="B9" t="s">
        <v>22</v>
      </c>
      <c r="D9" s="3">
        <v>90</v>
      </c>
      <c r="E9" t="s">
        <v>2</v>
      </c>
    </row>
    <row r="10" spans="2:9">
      <c r="D10">
        <f>D9*PI()/180</f>
        <v>1.5707963267948966</v>
      </c>
      <c r="E10" t="s">
        <v>4</v>
      </c>
    </row>
    <row r="11" spans="2:9">
      <c r="C11" t="s">
        <v>12</v>
      </c>
      <c r="D11">
        <f>D10/2</f>
        <v>0.78539816339744828</v>
      </c>
      <c r="E11" t="s">
        <v>4</v>
      </c>
    </row>
    <row r="12" spans="2:9">
      <c r="C12" t="s">
        <v>5</v>
      </c>
      <c r="D12">
        <f>COS(D11)/(1+SIN(D11))</f>
        <v>0.41421356237309509</v>
      </c>
    </row>
    <row r="13" spans="2:9">
      <c r="C13" t="s">
        <v>3</v>
      </c>
      <c r="D13">
        <f>(1+SIN(D11))*D7/2</f>
        <v>1483.4757928511096</v>
      </c>
    </row>
    <row r="14" spans="2:9">
      <c r="C14" t="s">
        <v>11</v>
      </c>
      <c r="D14">
        <f>SQRT(1-D12^2)*D13</f>
        <v>1350.2295834321023</v>
      </c>
    </row>
    <row r="15" spans="2:9">
      <c r="C15" t="s">
        <v>13</v>
      </c>
      <c r="D15">
        <f>(1-D12)*D13</f>
        <v>868.99999999999977</v>
      </c>
      <c r="E15" t="s">
        <v>1</v>
      </c>
      <c r="F15" t="s">
        <v>14</v>
      </c>
      <c r="G15">
        <f>D15-D7</f>
        <v>-869.00000000000023</v>
      </c>
    </row>
    <row r="16" spans="2:9">
      <c r="C16" t="s">
        <v>6</v>
      </c>
      <c r="D16">
        <f>(1+D12)*D13</f>
        <v>2097.9515857022197</v>
      </c>
      <c r="E16" t="s">
        <v>1</v>
      </c>
      <c r="F16" t="s">
        <v>14</v>
      </c>
      <c r="G16">
        <f>D16-D7</f>
        <v>359.95158570221975</v>
      </c>
    </row>
    <row r="17" spans="2:4">
      <c r="B17" t="s">
        <v>15</v>
      </c>
      <c r="C17">
        <f>SQRT(D6*(2/D16-1/D13))</f>
        <v>1.1701555955561134</v>
      </c>
    </row>
    <row r="18" spans="2:4" ht="16" thickBot="1">
      <c r="B18" t="s">
        <v>16</v>
      </c>
      <c r="C18">
        <f>C17*D16</f>
        <v>2454.9297872152733</v>
      </c>
    </row>
    <row r="19" spans="2:4" ht="17" thickTop="1" thickBot="1">
      <c r="B19" s="10" t="s">
        <v>17</v>
      </c>
      <c r="C19" s="11">
        <f>SQRT(D6*(2/D7-1/D13))</f>
        <v>1.5288819642964777</v>
      </c>
    </row>
    <row r="20" spans="2:4" ht="17" thickTop="1" thickBot="1">
      <c r="B20" t="s">
        <v>23</v>
      </c>
      <c r="C20">
        <f>C19*D7</f>
        <v>2657.1968539472782</v>
      </c>
    </row>
    <row r="21" spans="2:4" ht="16" thickTop="1">
      <c r="B21" s="4" t="s">
        <v>20</v>
      </c>
      <c r="C21" s="5">
        <f>ACOS(C18/C20)</f>
        <v>0.39269908169872414</v>
      </c>
      <c r="D21" s="6" t="s">
        <v>19</v>
      </c>
    </row>
    <row r="22" spans="2:4" ht="16" thickBot="1">
      <c r="B22" s="7" t="s">
        <v>18</v>
      </c>
      <c r="C22" s="8">
        <f>C21*180/PI()</f>
        <v>22.5</v>
      </c>
      <c r="D22" s="9" t="s">
        <v>2</v>
      </c>
    </row>
    <row r="23" spans="2:4" ht="16" thickTop="1"/>
    <row r="29" spans="2:4">
      <c r="D29" s="1"/>
    </row>
    <row r="30" spans="2:4">
      <c r="D30" s="1"/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 David</dc:creator>
  <cp:lastModifiedBy>Hop David</cp:lastModifiedBy>
  <dcterms:created xsi:type="dcterms:W3CDTF">2014-04-03T04:42:51Z</dcterms:created>
  <dcterms:modified xsi:type="dcterms:W3CDTF">2014-04-04T20:48:56Z</dcterms:modified>
</cp:coreProperties>
</file>